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Flow'!$A$1:$H$58</definedName>
    <definedName name="_xlnm.Print_Area" localSheetId="2">'Changes in equity'!$A$1:$I$41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<sst xmlns="http://schemas.openxmlformats.org/spreadsheetml/2006/main" count="164" uniqueCount="129">
  <si>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</si>
  <si>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</si>
  <si>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</si>
  <si>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</si>
  <si>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</si>
  <si>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</si>
  <si>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</si>
  <si>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</si>
  <si>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</si>
  <si>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</si>
  <si>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</si>
  <si>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</si>
  <si>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</si>
  <si>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</si>
  <si>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</si>
  <si>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</si>
  <si>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</si>
  <si>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</si>
  <si>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</si>
  <si>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</si>
  <si>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</si>
  <si>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</si>
  <si>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</si>
  <si>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</si>
  <si>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</si>
  <si>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</si>
  <si>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</si>
  <si>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</si>
  <si>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</si>
  <si>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</si>
  <si>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</si>
  <si>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</si>
  <si>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</si>
  <si>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</si>
  <si>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</si>
  <si>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</si>
  <si>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</si>
  <si>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</si>
  <si>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</si>
  <si>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</si>
  <si>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</si>
  <si>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</si>
  <si>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</si>
  <si>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</si>
  <si>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</si>
  <si>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</si>
  <si>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</si>
  <si>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</si>
  <si>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</si>
  <si>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</si>
  <si>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</si>
  <si>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</si>
  <si>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</si>
  <si>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</si>
  <si>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</si>
  <si>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</si>
  <si>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</si>
  <si>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</si>
  <si>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</si>
  <si>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</si>
  <si>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</si>
  <si>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</si>
  <si>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</si>
  <si>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</si>
  <si>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</si>
  <si>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</si>
  <si>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</si>
  <si>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</si>
  <si>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</si>
  <si>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</si>
  <si>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</si>
  <si>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</si>
  <si>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</si>
  <si>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</si>
  <si>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</si>
  <si>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</si>
  <si>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</si>
  <si>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</si>
  <si>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</si>
  <si>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</si>
  <si>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</si>
  <si>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</si>
  <si>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</si>
  <si>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</si>
  <si>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</si>
  <si>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</si>
  <si>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</si>
  <si>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</si>
  <si>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</si>
  <si>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</si>
  <si>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</si>
  <si>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</si>
  <si>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</si>
  <si>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</si>
  <si>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</si>
  <si>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</si>
  <si>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</si>
  <si>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</si>
  <si>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</si>
  <si>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Earnings per share</t>
  </si>
  <si>
    <t>Balance as of 1 February 2003</t>
  </si>
  <si>
    <t>Cash flows used in financing activities:</t>
  </si>
  <si>
    <t>Net cash used in financing activities</t>
  </si>
  <si>
    <t>2004</t>
  </si>
  <si>
    <t>2003</t>
  </si>
  <si>
    <t xml:space="preserve">  As previously reported</t>
  </si>
  <si>
    <t xml:space="preserve">  Prior year adjustment</t>
  </si>
  <si>
    <t>Cash from operating activities</t>
  </si>
  <si>
    <t>Net cash from operating activities</t>
  </si>
  <si>
    <t>Net (decrease)/increase in cash and cash equivalents</t>
  </si>
  <si>
    <t>Deferred Tax Assets</t>
  </si>
  <si>
    <t>For the period ended 30 April 2004</t>
  </si>
  <si>
    <t>3 months cummulative todate</t>
  </si>
  <si>
    <t>year ended 31st January 2004)</t>
  </si>
  <si>
    <t>Condensed Consolidated Balance Sheet as at 30 April 2004</t>
  </si>
  <si>
    <t>Financial Report for the year ended 31st January 2004)</t>
  </si>
  <si>
    <t>3 months ended 30 April 2004</t>
  </si>
  <si>
    <t>Balance as of 1 February 2004</t>
  </si>
  <si>
    <t>Balance as of 30 April 2004</t>
  </si>
  <si>
    <t>3 months ended 30 April 2003</t>
  </si>
  <si>
    <t>Balance as of 30 April 2003</t>
  </si>
  <si>
    <t>the Annual Financial Report for the year ended 31 January 2004)</t>
  </si>
  <si>
    <t>Net profit for the quarter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</si>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</sst>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15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111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2" t="s">
        <v>55</v>
      </c>
      <c r="E8" s="62"/>
      <c r="F8" s="62"/>
      <c r="H8" s="63" t="s">
        <v>112</v>
      </c>
      <c r="I8" s="63"/>
      <c r="J8" s="63"/>
    </row>
    <row r="9" spans="4:10" ht="15">
      <c r="D9" s="4">
        <v>38107</v>
      </c>
      <c r="E9" s="4"/>
      <c r="F9" s="4">
        <v>37741</v>
      </c>
      <c r="H9" s="4">
        <f>+D9</f>
        <v>38107</v>
      </c>
      <c r="I9" s="4"/>
      <c r="J9" s="4">
        <f>+F9</f>
        <v>37741</v>
      </c>
    </row>
    <row r="10" spans="4:10" ht="15">
      <c r="D10" s="10" t="s">
        <v>5</v>
      </c>
      <c r="E10" s="4"/>
      <c r="F10" s="4" t="s">
        <v>5</v>
      </c>
      <c r="H10" s="4" t="s">
        <v>5</v>
      </c>
      <c r="I10" s="4"/>
      <c r="J10" s="4" t="s">
        <v>5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19</v>
      </c>
      <c r="D14" s="9">
        <v>29607</v>
      </c>
      <c r="F14" s="12">
        <v>28950</v>
      </c>
      <c r="H14" s="9">
        <v>29607</v>
      </c>
      <c r="J14" s="9">
        <v>28950</v>
      </c>
    </row>
    <row r="15" spans="6:10" ht="15" thickTop="1">
      <c r="F15" s="13"/>
      <c r="H15" s="5"/>
      <c r="J15" s="5"/>
    </row>
    <row r="16" spans="1:10" ht="15">
      <c r="A16" s="2" t="s">
        <v>123</v>
      </c>
      <c r="D16" s="5">
        <v>1998</v>
      </c>
      <c r="F16" s="13">
        <v>832</v>
      </c>
      <c r="H16" s="5">
        <v>1998</v>
      </c>
      <c r="J16" s="13">
        <v>832</v>
      </c>
    </row>
    <row r="17" spans="6:10" ht="14.25">
      <c r="F17" s="13"/>
      <c r="H17" s="5"/>
      <c r="J17" s="5"/>
    </row>
    <row r="18" spans="1:10" ht="14.25">
      <c r="A18" s="1" t="s">
        <v>28</v>
      </c>
      <c r="D18" s="5">
        <v>-25</v>
      </c>
      <c r="F18" s="13">
        <v>-12</v>
      </c>
      <c r="H18" s="5">
        <v>-25</v>
      </c>
      <c r="J18" s="5">
        <v>-12</v>
      </c>
    </row>
    <row r="19" spans="1:10" ht="14.25">
      <c r="A19" s="1" t="s">
        <v>29</v>
      </c>
      <c r="D19" s="5">
        <v>56</v>
      </c>
      <c r="F19" s="53">
        <v>69</v>
      </c>
      <c r="H19" s="5">
        <v>56</v>
      </c>
      <c r="J19" s="52">
        <v>69</v>
      </c>
    </row>
    <row r="20" spans="1:10" ht="14.25">
      <c r="A20" s="1" t="s">
        <v>30</v>
      </c>
      <c r="D20" s="5">
        <v>222</v>
      </c>
      <c r="F20" s="13">
        <v>439</v>
      </c>
      <c r="H20" s="5">
        <v>222</v>
      </c>
      <c r="J20" s="5">
        <v>439</v>
      </c>
    </row>
    <row r="21" spans="4:10" ht="14.25">
      <c r="D21" s="6"/>
      <c r="F21" s="24"/>
      <c r="H21" s="6"/>
      <c r="J21" s="6"/>
    </row>
    <row r="22" spans="1:10" ht="15">
      <c r="A22" s="2" t="s">
        <v>31</v>
      </c>
      <c r="D22" s="13">
        <f>SUM(D16:D21)</f>
        <v>2251</v>
      </c>
      <c r="F22" s="13">
        <f>SUM(F16:F21)</f>
        <v>1328</v>
      </c>
      <c r="H22" s="13">
        <f>SUM(H16:H21)</f>
        <v>2251</v>
      </c>
      <c r="J22" s="13">
        <f>SUM(J16:J21)</f>
        <v>1328</v>
      </c>
    </row>
    <row r="23" spans="1:10" ht="14.25">
      <c r="A23" s="1" t="s">
        <v>32</v>
      </c>
      <c r="D23" s="5">
        <v>-842</v>
      </c>
      <c r="F23" s="13">
        <v>-357</v>
      </c>
      <c r="H23" s="5">
        <v>-842</v>
      </c>
      <c r="J23" s="5">
        <v>-357</v>
      </c>
    </row>
    <row r="24" spans="4:10" ht="14.25">
      <c r="D24" s="6"/>
      <c r="F24" s="24"/>
      <c r="H24" s="6"/>
      <c r="J24" s="6"/>
    </row>
    <row r="25" spans="1:10" ht="15">
      <c r="A25" s="2" t="s">
        <v>124</v>
      </c>
      <c r="D25" s="13">
        <f>SUM(D22:D24)</f>
        <v>1409</v>
      </c>
      <c r="F25" s="13">
        <f>SUM(F22:F24)</f>
        <v>971</v>
      </c>
      <c r="H25" s="13">
        <f>SUM(H22:H24)</f>
        <v>1409</v>
      </c>
      <c r="J25" s="13">
        <f>SUM(J22:J24)</f>
        <v>971</v>
      </c>
    </row>
    <row r="26" spans="1:10" ht="14.25">
      <c r="A26" s="1" t="s">
        <v>34</v>
      </c>
      <c r="B26" s="1" t="s">
        <v>35</v>
      </c>
      <c r="D26" s="5">
        <v>-73</v>
      </c>
      <c r="F26" s="13">
        <v>-129</v>
      </c>
      <c r="H26" s="5">
        <v>-73</v>
      </c>
      <c r="J26" s="5">
        <v>-129</v>
      </c>
    </row>
    <row r="27" spans="2:10" ht="14.25" hidden="1">
      <c r="B27" s="1" t="s">
        <v>36</v>
      </c>
      <c r="D27" s="5">
        <v>0</v>
      </c>
      <c r="F27" s="13">
        <v>0</v>
      </c>
      <c r="H27" s="5">
        <v>0</v>
      </c>
      <c r="J27" s="5">
        <v>0</v>
      </c>
    </row>
    <row r="28" spans="6:10" ht="14.25">
      <c r="F28" s="13"/>
      <c r="H28" s="5"/>
      <c r="J28" s="5"/>
    </row>
    <row r="29" spans="1:10" ht="15.75" thickBot="1">
      <c r="A29" s="2" t="s">
        <v>125</v>
      </c>
      <c r="D29" s="23">
        <f>SUM(D25:D28)</f>
        <v>1336</v>
      </c>
      <c r="F29" s="23">
        <f>SUM(F25:F28)</f>
        <v>842</v>
      </c>
      <c r="H29" s="23">
        <f>SUM(H25:H28)</f>
        <v>1336</v>
      </c>
      <c r="J29" s="23">
        <f>SUM(J25:J28)</f>
        <v>842</v>
      </c>
    </row>
    <row r="30" spans="6:10" ht="15" thickTop="1">
      <c r="F30" s="13"/>
      <c r="H30" s="5"/>
      <c r="J30" s="5"/>
    </row>
    <row r="31" spans="1:10" ht="15">
      <c r="A31" s="2" t="s">
        <v>99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7" t="s">
        <v>127</v>
      </c>
      <c r="B33" s="2" t="s">
        <v>24</v>
      </c>
      <c r="F33" s="19"/>
      <c r="H33" s="19"/>
      <c r="J33" s="5"/>
    </row>
    <row r="34" spans="2:10" ht="14.25">
      <c r="B34" s="1" t="s">
        <v>72</v>
      </c>
      <c r="D34" s="43">
        <v>1.04</v>
      </c>
      <c r="E34" s="31"/>
      <c r="F34" s="57">
        <v>0.66</v>
      </c>
      <c r="G34" s="31"/>
      <c r="H34" s="30">
        <v>1.04</v>
      </c>
      <c r="I34" s="31"/>
      <c r="J34" s="36">
        <v>0.66</v>
      </c>
    </row>
    <row r="35" spans="4:10" ht="14.25">
      <c r="D35" s="32"/>
      <c r="E35" s="33"/>
      <c r="F35" s="32"/>
      <c r="G35" s="33"/>
      <c r="H35" s="32"/>
      <c r="I35" s="33"/>
      <c r="J35" s="32"/>
    </row>
    <row r="36" spans="1:10" ht="14.25">
      <c r="A36" s="17"/>
      <c r="C36" s="18"/>
      <c r="D36" s="34"/>
      <c r="E36" s="33"/>
      <c r="F36" s="34"/>
      <c r="G36" s="33"/>
      <c r="H36" s="34"/>
      <c r="I36" s="33"/>
      <c r="J36" s="34"/>
    </row>
    <row r="37" spans="1:10" ht="15">
      <c r="A37" s="1" t="s">
        <v>1</v>
      </c>
      <c r="B37" s="2" t="s">
        <v>128</v>
      </c>
      <c r="D37" s="34"/>
      <c r="E37" s="33"/>
      <c r="F37" s="35"/>
      <c r="G37" s="33"/>
      <c r="H37" s="33"/>
      <c r="I37" s="33"/>
      <c r="J37" s="34"/>
    </row>
    <row r="38" spans="2:10" ht="14.25">
      <c r="B38" s="1" t="s">
        <v>73</v>
      </c>
      <c r="D38" s="43">
        <v>1.04</v>
      </c>
      <c r="E38" s="31"/>
      <c r="F38" s="57">
        <v>0.66</v>
      </c>
      <c r="G38" s="31"/>
      <c r="H38" s="36">
        <v>1.04</v>
      </c>
      <c r="I38" s="31"/>
      <c r="J38" s="36">
        <v>0.66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58" t="s">
        <v>93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4.25">
      <c r="A46" s="18" t="s">
        <v>113</v>
      </c>
      <c r="B46" s="18"/>
      <c r="C46" s="18"/>
      <c r="D46" s="41"/>
      <c r="E46" s="18"/>
      <c r="F46" s="42"/>
      <c r="G46" s="18"/>
      <c r="H46" s="18"/>
      <c r="I46" s="18"/>
      <c r="J46" s="41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39"/>
  <sheetViews>
    <sheetView workbookViewId="0" topLeftCell="A1">
      <selection activeCell="B17" sqref="B17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4" t="s">
        <v>26</v>
      </c>
      <c r="C1" s="60"/>
      <c r="D1" s="60"/>
      <c r="E1" s="60"/>
      <c r="F1" s="60"/>
      <c r="G1" s="60"/>
      <c r="H1" s="60"/>
    </row>
    <row r="2" spans="2:8" ht="33" customHeight="1">
      <c r="B2" s="61"/>
      <c r="C2" s="61"/>
      <c r="D2" s="61"/>
      <c r="E2" s="61"/>
      <c r="F2" s="61"/>
      <c r="G2" s="61"/>
      <c r="H2" s="61"/>
    </row>
    <row r="3" spans="2:8" ht="15" customHeight="1">
      <c r="B3" s="22" t="s">
        <v>114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38107</v>
      </c>
      <c r="H10" s="4">
        <v>38017</v>
      </c>
    </row>
    <row r="11" spans="6:8" ht="15">
      <c r="F11" s="4"/>
      <c r="H11" s="55"/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60</v>
      </c>
      <c r="F14" s="5"/>
      <c r="G14" s="5"/>
      <c r="H14" s="5"/>
    </row>
    <row r="15" spans="2:8" ht="14.25">
      <c r="B15" s="1" t="s">
        <v>17</v>
      </c>
      <c r="F15" s="5">
        <v>71207</v>
      </c>
      <c r="G15" s="5"/>
      <c r="H15" s="5">
        <v>72011</v>
      </c>
    </row>
    <row r="16" spans="2:8" ht="14.25">
      <c r="B16" s="1" t="s">
        <v>126</v>
      </c>
      <c r="F16" s="5">
        <v>11395</v>
      </c>
      <c r="G16" s="5"/>
      <c r="H16" s="5">
        <v>11663</v>
      </c>
    </row>
    <row r="17" spans="2:8" ht="14.25">
      <c r="B17" s="1" t="s">
        <v>9</v>
      </c>
      <c r="F17" s="5">
        <v>16147</v>
      </c>
      <c r="G17" s="5"/>
      <c r="H17" s="5">
        <v>14378</v>
      </c>
    </row>
    <row r="18" spans="2:8" ht="14.25">
      <c r="B18" s="1" t="s">
        <v>21</v>
      </c>
      <c r="F18" s="5">
        <v>2443</v>
      </c>
      <c r="G18" s="5"/>
      <c r="H18" s="5">
        <v>2479</v>
      </c>
    </row>
    <row r="19" spans="2:8" ht="14.25">
      <c r="B19" s="1" t="s">
        <v>110</v>
      </c>
      <c r="F19" s="5">
        <v>613</v>
      </c>
      <c r="G19" s="5"/>
      <c r="H19" s="5">
        <v>641</v>
      </c>
    </row>
    <row r="20" spans="2:8" ht="14.25">
      <c r="B20" s="1" t="s">
        <v>23</v>
      </c>
      <c r="F20" s="5">
        <v>2381</v>
      </c>
      <c r="G20" s="5"/>
      <c r="H20" s="5">
        <v>2380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11433</v>
      </c>
      <c r="G23" s="5"/>
      <c r="H23" s="5">
        <v>10502</v>
      </c>
    </row>
    <row r="24" spans="2:8" ht="14.25">
      <c r="B24" s="17" t="s">
        <v>22</v>
      </c>
      <c r="C24" s="1" t="s">
        <v>23</v>
      </c>
      <c r="F24" s="5">
        <v>3293</v>
      </c>
      <c r="G24" s="5"/>
      <c r="H24" s="5">
        <v>3134</v>
      </c>
    </row>
    <row r="25" spans="2:8" ht="14.25">
      <c r="B25" s="17" t="s">
        <v>22</v>
      </c>
      <c r="C25" s="1" t="s">
        <v>51</v>
      </c>
      <c r="F25" s="5">
        <f>27470+4059-1</f>
        <v>31528</v>
      </c>
      <c r="G25" s="5"/>
      <c r="H25" s="5">
        <v>25739</v>
      </c>
    </row>
    <row r="26" spans="2:8" ht="14.25">
      <c r="B26" s="17" t="s">
        <v>22</v>
      </c>
      <c r="C26" s="1" t="s">
        <v>20</v>
      </c>
      <c r="F26" s="5">
        <v>2</v>
      </c>
      <c r="G26" s="5"/>
      <c r="H26" s="5">
        <v>2</v>
      </c>
    </row>
    <row r="27" spans="2:8" ht="14.25">
      <c r="B27" s="17" t="s">
        <v>22</v>
      </c>
      <c r="C27" s="1" t="s">
        <v>84</v>
      </c>
      <c r="F27" s="5">
        <v>17903</v>
      </c>
      <c r="G27" s="5"/>
      <c r="H27" s="5">
        <v>19448</v>
      </c>
    </row>
    <row r="28" spans="2:8" ht="14.25">
      <c r="B28" s="1"/>
      <c r="F28" s="8">
        <f>SUM(F23:F27)</f>
        <v>64159</v>
      </c>
      <c r="G28" s="5"/>
      <c r="H28" s="8">
        <f>SUM(H23:H27)</f>
        <v>58825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52</v>
      </c>
      <c r="F31" s="5">
        <f>14477+5324</f>
        <v>19801</v>
      </c>
      <c r="G31" s="5"/>
      <c r="H31" s="5">
        <v>17532</v>
      </c>
    </row>
    <row r="32" spans="2:8" ht="14.25">
      <c r="B32" s="17" t="s">
        <v>22</v>
      </c>
      <c r="C32" s="1" t="s">
        <v>53</v>
      </c>
      <c r="F32" s="5">
        <v>1900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54</v>
      </c>
      <c r="F34" s="5">
        <v>159</v>
      </c>
      <c r="G34" s="5"/>
      <c r="H34" s="5">
        <v>16</v>
      </c>
    </row>
    <row r="35" spans="2:8" ht="14.25">
      <c r="B35" s="1"/>
      <c r="F35" s="8">
        <f>SUM(F31:F34)</f>
        <v>21860</v>
      </c>
      <c r="G35" s="5"/>
      <c r="H35" s="8">
        <f>SUM(H31:H34)</f>
        <v>17548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42299</v>
      </c>
      <c r="G37" s="5"/>
      <c r="H37" s="5">
        <f>+H28-H35</f>
        <v>41277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146485</v>
      </c>
      <c r="G39" s="5"/>
      <c r="H39" s="25">
        <f>+H15+H16+H17+H18+H37+H20+H19</f>
        <v>144829</v>
      </c>
    </row>
    <row r="40" spans="2:8" ht="14.25">
      <c r="B40" s="1"/>
      <c r="F40" s="5"/>
      <c r="G40" s="5"/>
      <c r="H40" s="5"/>
    </row>
    <row r="41" spans="2:8" ht="14.25">
      <c r="B41" s="1" t="s">
        <v>62</v>
      </c>
      <c r="F41" s="5">
        <f>-11353-975</f>
        <v>-12328</v>
      </c>
      <c r="G41" s="5"/>
      <c r="H41" s="5">
        <v>-12081</v>
      </c>
    </row>
    <row r="42" spans="2:8" ht="14.25">
      <c r="B42" s="1" t="s">
        <v>14</v>
      </c>
      <c r="F42" s="5">
        <v>-7325</v>
      </c>
      <c r="G42" s="5"/>
      <c r="H42" s="5">
        <v>-7252</v>
      </c>
    </row>
    <row r="43" spans="2:8" ht="14.25">
      <c r="B43" s="1"/>
      <c r="F43" s="5"/>
      <c r="G43" s="5"/>
      <c r="H43" s="5"/>
    </row>
    <row r="44" spans="2:8" ht="15.75" thickBot="1">
      <c r="B44" s="2" t="s">
        <v>63</v>
      </c>
      <c r="F44" s="7">
        <f>SUM(F39:F43)</f>
        <v>126832</v>
      </c>
      <c r="G44" s="5"/>
      <c r="H44" s="7">
        <f>SUM(H39:H43)</f>
        <v>125496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61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15033+791+46764-1</f>
        <v>62587</v>
      </c>
      <c r="G49" s="5"/>
      <c r="H49" s="5">
        <v>61251</v>
      </c>
    </row>
    <row r="50" spans="2:8" ht="14.25">
      <c r="B50" s="1"/>
      <c r="F50" s="6"/>
      <c r="G50" s="5"/>
      <c r="H50" s="6"/>
    </row>
    <row r="51" spans="2:9" ht="15.75" thickBot="1">
      <c r="B51" s="2" t="s">
        <v>64</v>
      </c>
      <c r="F51" s="37">
        <f>SUM(F48:F50)</f>
        <v>126832</v>
      </c>
      <c r="G51" s="5"/>
      <c r="H51" s="37">
        <f>SUM(H48:H50)</f>
        <v>125496</v>
      </c>
      <c r="I51" s="14"/>
    </row>
    <row r="52" spans="2:8" ht="15.75" thickTop="1">
      <c r="B52" s="2"/>
      <c r="F52" s="46"/>
      <c r="G52" s="5"/>
      <c r="H52" s="46"/>
    </row>
    <row r="53" spans="2:8" ht="14.25">
      <c r="B53" s="1"/>
      <c r="F53" s="5"/>
      <c r="G53" s="5"/>
      <c r="H53" s="5"/>
    </row>
    <row r="54" spans="2:8" ht="15" thickBot="1">
      <c r="B54" s="1" t="s">
        <v>95</v>
      </c>
      <c r="F54" s="45">
        <v>0.98</v>
      </c>
      <c r="H54" s="45">
        <v>0.96</v>
      </c>
    </row>
    <row r="55" ht="15" thickTop="1">
      <c r="B55" s="1"/>
    </row>
    <row r="56" ht="14.25">
      <c r="B56" s="1"/>
    </row>
    <row r="57" spans="2:3" ht="14.25">
      <c r="B57" s="1" t="s">
        <v>85</v>
      </c>
      <c r="C57" s="1" t="s">
        <v>86</v>
      </c>
    </row>
    <row r="58" spans="2:3" ht="14.25">
      <c r="B58" s="1"/>
      <c r="C58" s="1" t="s">
        <v>87</v>
      </c>
    </row>
    <row r="59" ht="14.25">
      <c r="B59" s="1"/>
    </row>
    <row r="60" spans="2:8" ht="14.25">
      <c r="B60" s="1"/>
      <c r="F60" s="5"/>
      <c r="G60" s="5"/>
      <c r="H60" s="5"/>
    </row>
    <row r="61" spans="2:8" ht="14.25">
      <c r="B61" s="58" t="s">
        <v>92</v>
      </c>
      <c r="C61" s="59"/>
      <c r="D61" s="59"/>
      <c r="E61" s="59"/>
      <c r="F61" s="59"/>
      <c r="G61" s="59"/>
      <c r="H61" s="59"/>
    </row>
    <row r="62" spans="2:8" ht="14.25">
      <c r="B62" s="38" t="s">
        <v>115</v>
      </c>
      <c r="C62" s="18"/>
      <c r="D62" s="18"/>
      <c r="E62" s="18"/>
      <c r="F62" s="41"/>
      <c r="G62" s="41"/>
      <c r="H62" s="41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</sheetData>
  <mergeCells count="3">
    <mergeCell ref="B1:H1"/>
    <mergeCell ref="B2:H2"/>
    <mergeCell ref="B61:H61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I22" sqref="I22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6" ht="15" customHeight="1">
      <c r="A3" s="26" t="s">
        <v>46</v>
      </c>
      <c r="B3" s="19"/>
      <c r="C3" s="19"/>
      <c r="D3" s="19"/>
      <c r="E3" s="19"/>
      <c r="F3" s="19"/>
    </row>
    <row r="4" spans="1:6" ht="15" customHeight="1">
      <c r="A4" s="26" t="s">
        <v>111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82</v>
      </c>
      <c r="I7" s="10" t="s">
        <v>49</v>
      </c>
    </row>
    <row r="8" spans="1:9" ht="15">
      <c r="A8" s="28"/>
      <c r="C8" s="10" t="s">
        <v>48</v>
      </c>
      <c r="E8" s="28" t="s">
        <v>83</v>
      </c>
      <c r="G8" s="10" t="s">
        <v>80</v>
      </c>
      <c r="I8" s="10" t="s">
        <v>97</v>
      </c>
    </row>
    <row r="9" spans="1:9" ht="15">
      <c r="A9" s="28"/>
      <c r="C9" s="10" t="s">
        <v>47</v>
      </c>
      <c r="E9" s="10" t="s">
        <v>13</v>
      </c>
      <c r="G9" s="10" t="s">
        <v>81</v>
      </c>
      <c r="I9" s="10" t="s">
        <v>96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116</v>
      </c>
    </row>
    <row r="13" ht="15">
      <c r="A13" s="28"/>
    </row>
    <row r="14" spans="1:9" ht="14.25">
      <c r="A14" s="5" t="s">
        <v>117</v>
      </c>
      <c r="C14" s="25">
        <v>64245</v>
      </c>
      <c r="D14" s="25"/>
      <c r="E14" s="25">
        <v>15824</v>
      </c>
      <c r="F14" s="25"/>
      <c r="G14" s="25">
        <v>45427</v>
      </c>
      <c r="H14" s="25"/>
      <c r="I14" s="25">
        <f>C14+E14+G14</f>
        <v>125496</v>
      </c>
    </row>
    <row r="15" spans="1:9" ht="14.25" hidden="1">
      <c r="A15" s="29" t="s">
        <v>105</v>
      </c>
      <c r="C15" s="47">
        <v>0</v>
      </c>
      <c r="D15" s="48"/>
      <c r="E15" s="48">
        <v>0</v>
      </c>
      <c r="F15" s="48"/>
      <c r="G15" s="48">
        <v>0</v>
      </c>
      <c r="H15" s="48"/>
      <c r="I15" s="49">
        <f>SUM(C15:G15)</f>
        <v>0</v>
      </c>
    </row>
    <row r="16" spans="1:9" ht="14.25" hidden="1">
      <c r="A16" s="29" t="s">
        <v>106</v>
      </c>
      <c r="C16" s="50">
        <v>0</v>
      </c>
      <c r="D16" s="6"/>
      <c r="E16" s="6">
        <v>0</v>
      </c>
      <c r="F16" s="6"/>
      <c r="G16" s="6">
        <v>0</v>
      </c>
      <c r="H16" s="6"/>
      <c r="I16" s="51">
        <f>SUM(C16:G16)</f>
        <v>0</v>
      </c>
    </row>
    <row r="17" spans="3:9" ht="14.25">
      <c r="C17" s="25"/>
      <c r="D17" s="25"/>
      <c r="E17" s="25"/>
      <c r="F17" s="25"/>
      <c r="G17" s="25"/>
      <c r="H17" s="25"/>
      <c r="I17" s="25"/>
    </row>
    <row r="18" spans="1:9" ht="14.25" hidden="1">
      <c r="A18" s="29" t="s">
        <v>74</v>
      </c>
      <c r="G18" s="5">
        <v>0</v>
      </c>
      <c r="I18" s="5">
        <f>SUM(C18:G18)</f>
        <v>0</v>
      </c>
    </row>
    <row r="19" spans="1:9" ht="14.25">
      <c r="A19" s="29" t="s">
        <v>122</v>
      </c>
      <c r="G19" s="5">
        <f>'P&amp;L'!$H$29</f>
        <v>1336</v>
      </c>
      <c r="I19" s="5">
        <f>SUM(C19:G19)</f>
        <v>1336</v>
      </c>
    </row>
    <row r="20" spans="1:9" ht="14.25" hidden="1">
      <c r="A20" s="29" t="s">
        <v>98</v>
      </c>
      <c r="I20" s="5">
        <f>SUM(C20:G20)</f>
        <v>0</v>
      </c>
    </row>
    <row r="22" spans="1:10" ht="15.75" thickBot="1">
      <c r="A22" s="26" t="s">
        <v>118</v>
      </c>
      <c r="C22" s="7">
        <f>SUM(C14:C21)</f>
        <v>64245</v>
      </c>
      <c r="E22" s="7">
        <f>SUM(E14:E21)</f>
        <v>15824</v>
      </c>
      <c r="G22" s="7">
        <f>SUM(G14:G21)</f>
        <v>46763</v>
      </c>
      <c r="I22" s="7">
        <f>SUM(I14:I21)</f>
        <v>126832</v>
      </c>
      <c r="J22" s="46"/>
    </row>
    <row r="23" ht="15" thickTop="1"/>
    <row r="25" ht="15">
      <c r="A25" s="26" t="s">
        <v>119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9" ht="14.25">
      <c r="A27" s="5" t="s">
        <v>100</v>
      </c>
      <c r="C27" s="25">
        <v>64236</v>
      </c>
      <c r="D27" s="25"/>
      <c r="E27" s="25">
        <v>15823</v>
      </c>
      <c r="F27" s="25"/>
      <c r="G27" s="25">
        <v>41437</v>
      </c>
      <c r="H27" s="25"/>
      <c r="I27" s="25">
        <v>121496</v>
      </c>
    </row>
    <row r="28" spans="1:9" ht="14.25" hidden="1">
      <c r="A28" s="29" t="s">
        <v>105</v>
      </c>
      <c r="C28" s="47">
        <v>0</v>
      </c>
      <c r="D28" s="48"/>
      <c r="E28" s="48">
        <v>0</v>
      </c>
      <c r="F28" s="48"/>
      <c r="G28" s="48">
        <v>0</v>
      </c>
      <c r="H28" s="48"/>
      <c r="I28" s="49">
        <f>SUM(C28:G28)</f>
        <v>0</v>
      </c>
    </row>
    <row r="29" spans="1:9" ht="14.25" hidden="1">
      <c r="A29" s="29" t="s">
        <v>106</v>
      </c>
      <c r="C29" s="50">
        <v>0</v>
      </c>
      <c r="D29" s="6"/>
      <c r="E29" s="6">
        <v>0</v>
      </c>
      <c r="F29" s="6"/>
      <c r="G29" s="6">
        <v>0</v>
      </c>
      <c r="H29" s="6"/>
      <c r="I29" s="51">
        <f>SUM(C29:G29)</f>
        <v>0</v>
      </c>
    </row>
    <row r="30" spans="3:9" ht="14.25">
      <c r="C30" s="25"/>
      <c r="D30" s="25"/>
      <c r="E30" s="25"/>
      <c r="F30" s="25"/>
      <c r="G30" s="25"/>
      <c r="H30" s="25"/>
      <c r="I30" s="25"/>
    </row>
    <row r="31" spans="1:9" ht="14.25">
      <c r="A31" s="29" t="s">
        <v>122</v>
      </c>
      <c r="C31" s="25"/>
      <c r="D31" s="25"/>
      <c r="E31" s="25"/>
      <c r="F31" s="25"/>
      <c r="G31" s="25">
        <v>842</v>
      </c>
      <c r="H31" s="25"/>
      <c r="I31" s="25">
        <f>SUM(C31:G31)</f>
        <v>842</v>
      </c>
    </row>
    <row r="33" spans="1:9" ht="15.75" thickBot="1">
      <c r="A33" s="26" t="s">
        <v>120</v>
      </c>
      <c r="C33" s="7">
        <f>C27+C31</f>
        <v>64236</v>
      </c>
      <c r="E33" s="7">
        <f>E27+E31</f>
        <v>15823</v>
      </c>
      <c r="G33" s="7">
        <f>G27+G31</f>
        <v>42279</v>
      </c>
      <c r="I33" s="7">
        <f>I27+I31</f>
        <v>122338</v>
      </c>
    </row>
    <row r="34" spans="1:9" ht="15.75" thickTop="1">
      <c r="A34" s="26"/>
      <c r="C34" s="25"/>
      <c r="E34" s="25"/>
      <c r="G34" s="25"/>
      <c r="I34" s="25"/>
    </row>
    <row r="35" spans="1:9" ht="15">
      <c r="A35" s="26"/>
      <c r="C35" s="25"/>
      <c r="E35" s="25"/>
      <c r="G35" s="25"/>
      <c r="I35" s="25"/>
    </row>
    <row r="36" spans="1:9" ht="15">
      <c r="A36" s="26"/>
      <c r="C36" s="25"/>
      <c r="E36" s="25"/>
      <c r="G36" s="25"/>
      <c r="I36" s="25"/>
    </row>
    <row r="37" spans="1:9" ht="15">
      <c r="A37" s="26"/>
      <c r="C37" s="25"/>
      <c r="E37" s="25"/>
      <c r="G37" s="25"/>
      <c r="I37" s="25"/>
    </row>
    <row r="38" spans="1:9" ht="15">
      <c r="A38" s="26"/>
      <c r="C38" s="25"/>
      <c r="E38" s="25"/>
      <c r="G38" s="25"/>
      <c r="I38" s="25"/>
    </row>
    <row r="40" ht="14.25">
      <c r="A40" s="39" t="s">
        <v>50</v>
      </c>
    </row>
    <row r="41" ht="14.25">
      <c r="A41" s="40" t="s">
        <v>121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5"/>
  <sheetViews>
    <sheetView workbookViewId="0" topLeftCell="B1">
      <selection activeCell="E19" sqref="E19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4" t="s">
        <v>26</v>
      </c>
      <c r="C1" s="64"/>
      <c r="D1" s="64"/>
      <c r="E1" s="64"/>
      <c r="F1" s="64"/>
      <c r="G1" s="64"/>
      <c r="H1" s="64"/>
    </row>
    <row r="2" spans="2:8" ht="33" customHeight="1">
      <c r="B2" s="61"/>
      <c r="C2" s="61"/>
      <c r="D2" s="61"/>
      <c r="E2" s="61"/>
      <c r="F2" s="61"/>
      <c r="G2" s="61"/>
      <c r="H2" s="61"/>
    </row>
    <row r="3" spans="2:6" ht="15" customHeight="1">
      <c r="B3" s="22" t="s">
        <v>45</v>
      </c>
      <c r="C3" s="21"/>
      <c r="D3" s="21"/>
      <c r="E3" s="21"/>
      <c r="F3" s="21"/>
    </row>
    <row r="4" spans="2:6" ht="15" customHeight="1">
      <c r="B4" s="22" t="s">
        <v>111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3"/>
      <c r="H7" s="10"/>
    </row>
    <row r="8" spans="5:8" ht="15">
      <c r="E8" s="54" t="s">
        <v>103</v>
      </c>
      <c r="G8" s="44" t="s">
        <v>94</v>
      </c>
      <c r="H8" s="56" t="s">
        <v>104</v>
      </c>
    </row>
    <row r="9" spans="5:8" ht="15">
      <c r="E9" s="3" t="s">
        <v>5</v>
      </c>
      <c r="G9" s="10" t="s">
        <v>5</v>
      </c>
      <c r="H9" s="10" t="s">
        <v>5</v>
      </c>
    </row>
    <row r="10" spans="2:6" ht="15">
      <c r="B10" s="22" t="s">
        <v>75</v>
      </c>
      <c r="E10" s="5"/>
      <c r="F10" s="5"/>
    </row>
    <row r="11" spans="2:8" ht="14.25">
      <c r="B11" s="11" t="s">
        <v>31</v>
      </c>
      <c r="E11" s="5">
        <f>'P&amp;L'!$H$22</f>
        <v>2251</v>
      </c>
      <c r="F11" s="5"/>
      <c r="G11" s="5">
        <v>11542</v>
      </c>
      <c r="H11" s="5">
        <v>1328</v>
      </c>
    </row>
    <row r="12" spans="2:6" ht="14.25">
      <c r="B12" s="16"/>
      <c r="E12" s="5"/>
      <c r="F12" s="5"/>
    </row>
    <row r="13" spans="2:6" ht="14.25">
      <c r="B13" s="11" t="s">
        <v>37</v>
      </c>
      <c r="E13" s="5"/>
      <c r="F13" s="5"/>
    </row>
    <row r="14" spans="2:8" ht="14.25">
      <c r="B14" s="11" t="s">
        <v>38</v>
      </c>
      <c r="E14" s="6">
        <f>E15-E11</f>
        <v>854</v>
      </c>
      <c r="F14" s="5"/>
      <c r="G14" s="6">
        <f>G15-G11</f>
        <v>4460</v>
      </c>
      <c r="H14" s="6">
        <v>370</v>
      </c>
    </row>
    <row r="15" spans="2:8" ht="14.25">
      <c r="B15" s="11" t="s">
        <v>39</v>
      </c>
      <c r="E15" s="5">
        <v>3105</v>
      </c>
      <c r="F15" s="5"/>
      <c r="G15" s="5">
        <v>16002</v>
      </c>
      <c r="H15" s="5">
        <f>SUM(H11:H14)</f>
        <v>1698</v>
      </c>
    </row>
    <row r="16" spans="2:6" ht="14.25">
      <c r="B16" s="16"/>
      <c r="E16" s="5"/>
      <c r="F16" s="5"/>
    </row>
    <row r="17" spans="2:6" ht="14.25">
      <c r="B17" s="11" t="s">
        <v>40</v>
      </c>
      <c r="C17" s="17"/>
      <c r="E17" s="5"/>
      <c r="F17" s="5"/>
    </row>
    <row r="18" spans="3:8" ht="14.25">
      <c r="C18" s="1" t="s">
        <v>41</v>
      </c>
      <c r="E18" s="5">
        <f>-931-160-5898+2</f>
        <v>-6987</v>
      </c>
      <c r="F18" s="5"/>
      <c r="G18" s="5">
        <v>7817</v>
      </c>
      <c r="H18" s="5">
        <v>-12893</v>
      </c>
    </row>
    <row r="19" spans="3:8" ht="14.25">
      <c r="C19" s="1" t="s">
        <v>42</v>
      </c>
      <c r="E19" s="6">
        <v>2268</v>
      </c>
      <c r="F19" s="5"/>
      <c r="G19" s="6">
        <v>-923</v>
      </c>
      <c r="H19" s="6">
        <v>8628</v>
      </c>
    </row>
    <row r="20" spans="2:8" ht="14.25">
      <c r="B20" s="11" t="s">
        <v>107</v>
      </c>
      <c r="E20" s="5">
        <f>SUM(E15:E19)</f>
        <v>-1614</v>
      </c>
      <c r="F20" s="5"/>
      <c r="G20" s="5">
        <f>SUM(G15:G19)</f>
        <v>22896</v>
      </c>
      <c r="H20" s="5">
        <f>SUM(H15:H19)</f>
        <v>-2567</v>
      </c>
    </row>
    <row r="21" spans="5:6" ht="14.25">
      <c r="E21" s="5"/>
      <c r="F21" s="5"/>
    </row>
    <row r="22" spans="3:8" ht="14.25">
      <c r="C22" s="1" t="s">
        <v>56</v>
      </c>
      <c r="E22" s="5">
        <v>-302</v>
      </c>
      <c r="F22" s="5"/>
      <c r="G22" s="5">
        <v>-1740</v>
      </c>
      <c r="H22" s="5">
        <v>-643</v>
      </c>
    </row>
    <row r="23" spans="3:8" ht="14.25" hidden="1">
      <c r="C23" s="1" t="s">
        <v>89</v>
      </c>
      <c r="E23" s="5">
        <v>0</v>
      </c>
      <c r="F23" s="5"/>
      <c r="G23" s="5">
        <v>-35</v>
      </c>
      <c r="H23" s="5">
        <v>0</v>
      </c>
    </row>
    <row r="24" spans="3:8" ht="14.25" hidden="1">
      <c r="C24" s="1" t="s">
        <v>76</v>
      </c>
      <c r="E24" s="5">
        <v>0</v>
      </c>
      <c r="F24" s="5"/>
      <c r="G24" s="5">
        <v>0</v>
      </c>
      <c r="H24" s="5">
        <v>0</v>
      </c>
    </row>
    <row r="25" spans="3:8" ht="14.25">
      <c r="C25" s="1" t="s">
        <v>57</v>
      </c>
      <c r="E25" s="5">
        <v>472</v>
      </c>
      <c r="F25" s="5"/>
      <c r="G25" s="5">
        <v>626</v>
      </c>
      <c r="H25" s="5">
        <v>68</v>
      </c>
    </row>
    <row r="26" spans="3:8" ht="14.25">
      <c r="C26" s="1" t="s">
        <v>77</v>
      </c>
      <c r="E26" s="5">
        <v>597</v>
      </c>
      <c r="F26" s="5"/>
      <c r="G26" s="5">
        <v>490</v>
      </c>
      <c r="H26" s="5">
        <v>4</v>
      </c>
    </row>
    <row r="27" spans="3:8" ht="14.25">
      <c r="C27" s="1" t="s">
        <v>59</v>
      </c>
      <c r="E27" s="5">
        <v>-25</v>
      </c>
      <c r="F27" s="5"/>
      <c r="G27" s="5">
        <v>-48</v>
      </c>
      <c r="H27" s="5">
        <v>-12</v>
      </c>
    </row>
    <row r="28" spans="3:8" ht="14.25">
      <c r="C28" s="1" t="s">
        <v>58</v>
      </c>
      <c r="E28" s="5">
        <v>3</v>
      </c>
      <c r="F28" s="5"/>
      <c r="H28" s="5">
        <v>0</v>
      </c>
    </row>
    <row r="29" spans="3:8" ht="14.25">
      <c r="C29" s="17"/>
      <c r="E29" s="6"/>
      <c r="F29" s="5"/>
      <c r="G29" s="6"/>
      <c r="H29" s="6"/>
    </row>
    <row r="30" spans="2:8" ht="14.25">
      <c r="B30" s="11" t="s">
        <v>108</v>
      </c>
      <c r="C30" s="17"/>
      <c r="E30" s="25">
        <f>SUM(E20:E29)</f>
        <v>-869</v>
      </c>
      <c r="F30" s="5"/>
      <c r="G30" s="5">
        <f>SUM(G20:G29)</f>
        <v>22189</v>
      </c>
      <c r="H30" s="5">
        <f>SUM(H20:H29)</f>
        <v>-3150</v>
      </c>
    </row>
    <row r="31" spans="3:6" ht="14.25">
      <c r="C31" s="17"/>
      <c r="E31" s="5"/>
      <c r="F31" s="5"/>
    </row>
    <row r="32" spans="2:6" ht="15">
      <c r="B32" s="22" t="s">
        <v>88</v>
      </c>
      <c r="C32" s="17"/>
      <c r="E32" s="5"/>
      <c r="F32" s="5"/>
    </row>
    <row r="33" spans="3:6" ht="14.25" hidden="1">
      <c r="C33" s="1" t="s">
        <v>65</v>
      </c>
      <c r="E33" s="5">
        <v>-2233</v>
      </c>
      <c r="F33" s="5"/>
    </row>
    <row r="34" spans="3:6" ht="14.25" hidden="1">
      <c r="C34" s="1" t="s">
        <v>66</v>
      </c>
      <c r="E34" s="5">
        <v>-83</v>
      </c>
      <c r="F34" s="5"/>
    </row>
    <row r="35" spans="3:6" ht="14.25" hidden="1">
      <c r="C35" s="1" t="s">
        <v>67</v>
      </c>
      <c r="E35" s="5">
        <v>1740</v>
      </c>
      <c r="F35" s="5"/>
    </row>
    <row r="36" spans="3:6" ht="14.25" hidden="1">
      <c r="C36" s="1" t="s">
        <v>68</v>
      </c>
      <c r="E36" s="5">
        <v>42</v>
      </c>
      <c r="F36" s="5"/>
    </row>
    <row r="37" spans="3:6" ht="14.25" hidden="1">
      <c r="C37" s="17"/>
      <c r="E37" s="25"/>
      <c r="F37" s="5"/>
    </row>
    <row r="38" spans="2:8" ht="14.25">
      <c r="B38" s="11" t="s">
        <v>78</v>
      </c>
      <c r="E38" s="25">
        <v>-2576</v>
      </c>
      <c r="F38" s="25"/>
      <c r="G38" s="25">
        <v>-15652</v>
      </c>
      <c r="H38" s="5">
        <v>-401</v>
      </c>
    </row>
    <row r="39" spans="5:7" ht="14.25">
      <c r="E39" s="25"/>
      <c r="F39" s="25"/>
      <c r="G39" s="25"/>
    </row>
    <row r="40" spans="2:7" ht="15">
      <c r="B40" s="22" t="s">
        <v>101</v>
      </c>
      <c r="E40" s="25"/>
      <c r="F40" s="25"/>
      <c r="G40" s="25"/>
    </row>
    <row r="41" spans="3:7" ht="14.25" hidden="1">
      <c r="C41" s="1" t="s">
        <v>69</v>
      </c>
      <c r="E41" s="25"/>
      <c r="F41" s="25"/>
      <c r="G41" s="25"/>
    </row>
    <row r="42" spans="3:7" ht="14.25" hidden="1">
      <c r="C42" s="1" t="s">
        <v>70</v>
      </c>
      <c r="E42" s="25"/>
      <c r="F42" s="25"/>
      <c r="G42" s="25"/>
    </row>
    <row r="43" spans="3:8" ht="14.25" hidden="1">
      <c r="C43" s="1" t="s">
        <v>71</v>
      </c>
      <c r="E43" s="25">
        <v>0</v>
      </c>
      <c r="F43" s="25"/>
      <c r="G43" s="25">
        <v>-918</v>
      </c>
      <c r="H43" s="5">
        <v>0</v>
      </c>
    </row>
    <row r="44" spans="3:8" ht="14.25" hidden="1">
      <c r="C44" s="1" t="s">
        <v>79</v>
      </c>
      <c r="E44" s="25">
        <v>0</v>
      </c>
      <c r="F44" s="25"/>
      <c r="G44" s="25">
        <v>-1218</v>
      </c>
      <c r="H44" s="5">
        <v>0</v>
      </c>
    </row>
    <row r="45" spans="3:8" ht="14.25" hidden="1">
      <c r="C45" s="1" t="s">
        <v>90</v>
      </c>
      <c r="E45" s="25">
        <v>0</v>
      </c>
      <c r="F45" s="25"/>
      <c r="G45" s="25">
        <v>-2492</v>
      </c>
      <c r="H45" s="5">
        <v>0</v>
      </c>
    </row>
    <row r="46" spans="5:8" ht="14.25" hidden="1">
      <c r="E46" s="6"/>
      <c r="F46" s="25"/>
      <c r="G46" s="6"/>
      <c r="H46" s="6"/>
    </row>
    <row r="47" spans="2:8" ht="14.25">
      <c r="B47" s="11" t="s">
        <v>102</v>
      </c>
      <c r="E47" s="25">
        <v>0</v>
      </c>
      <c r="F47" s="25"/>
      <c r="G47" s="25">
        <f>SUM(G43:G46)</f>
        <v>-4628</v>
      </c>
      <c r="H47" s="5">
        <f>SUM(H43:H46)</f>
        <v>0</v>
      </c>
    </row>
    <row r="48" spans="3:8" ht="14.25">
      <c r="C48" s="17"/>
      <c r="E48" s="6"/>
      <c r="F48" s="25"/>
      <c r="G48" s="6"/>
      <c r="H48" s="6"/>
    </row>
    <row r="49" spans="2:8" ht="15">
      <c r="B49" s="22" t="s">
        <v>109</v>
      </c>
      <c r="C49" s="17"/>
      <c r="E49" s="25">
        <f>E30+E38+E47</f>
        <v>-3445</v>
      </c>
      <c r="F49" s="25"/>
      <c r="G49" s="25">
        <f>G30+G38+G47</f>
        <v>1909</v>
      </c>
      <c r="H49" s="5">
        <v>-3551</v>
      </c>
    </row>
    <row r="50" spans="3:7" ht="14.25">
      <c r="C50" s="17"/>
      <c r="E50" s="25"/>
      <c r="F50" s="25"/>
      <c r="G50" s="25"/>
    </row>
    <row r="51" spans="2:8" ht="15">
      <c r="B51" s="22" t="s">
        <v>43</v>
      </c>
      <c r="C51" s="17"/>
      <c r="E51" s="25">
        <v>19448</v>
      </c>
      <c r="F51" s="25"/>
      <c r="G51" s="25">
        <v>21281</v>
      </c>
      <c r="H51" s="5">
        <v>23957</v>
      </c>
    </row>
    <row r="52" spans="3:7" ht="14.25">
      <c r="C52" s="17"/>
      <c r="E52" s="25"/>
      <c r="F52" s="25"/>
      <c r="G52" s="25"/>
    </row>
    <row r="53" spans="2:8" ht="15.75" thickBot="1">
      <c r="B53" s="22" t="s">
        <v>44</v>
      </c>
      <c r="E53" s="7">
        <f>SUM(E49:E52)</f>
        <v>16003</v>
      </c>
      <c r="F53" s="25"/>
      <c r="G53" s="7">
        <f>SUM(G49:G52)</f>
        <v>23190</v>
      </c>
      <c r="H53" s="7">
        <f>SUM(H49:H52)</f>
        <v>20406</v>
      </c>
    </row>
    <row r="54" spans="5:7" ht="15" thickTop="1">
      <c r="E54" s="25"/>
      <c r="F54" s="25"/>
      <c r="G54" s="25"/>
    </row>
    <row r="55" spans="5:7" ht="14.25">
      <c r="E55" s="25"/>
      <c r="F55" s="25"/>
      <c r="G55" s="25"/>
    </row>
    <row r="56" spans="2:7" ht="14.25">
      <c r="B56" s="16"/>
      <c r="E56" s="25"/>
      <c r="F56" s="25"/>
      <c r="G56" s="25"/>
    </row>
    <row r="57" spans="2:7" ht="14.25">
      <c r="B57" s="39" t="s">
        <v>91</v>
      </c>
      <c r="C57" s="39"/>
      <c r="D57" s="39"/>
      <c r="E57" s="39"/>
      <c r="F57" s="39"/>
      <c r="G57" s="25"/>
    </row>
    <row r="58" spans="2:7" ht="14.25">
      <c r="B58" s="40" t="s">
        <v>121</v>
      </c>
      <c r="C58" s="40"/>
      <c r="D58" s="40"/>
      <c r="E58" s="40"/>
      <c r="F58" s="40"/>
      <c r="G58" s="25"/>
    </row>
    <row r="59" spans="5:7" ht="14.25">
      <c r="E59" s="25"/>
      <c r="F59" s="25"/>
      <c r="G59" s="25"/>
    </row>
    <row r="60" spans="2:6" ht="14.25">
      <c r="B60" s="16"/>
      <c r="E60" s="5"/>
      <c r="F60" s="5"/>
    </row>
    <row r="61" spans="5:6" ht="14.25">
      <c r="E61" s="5"/>
      <c r="F61" s="5"/>
    </row>
    <row r="62" spans="5:6" ht="14.25">
      <c r="E62" s="5"/>
      <c r="F62" s="5"/>
    </row>
    <row r="63" spans="3:6" ht="14.25">
      <c r="C63" s="17"/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5:6" ht="14.25">
      <c r="E67" s="5"/>
      <c r="F67" s="5"/>
    </row>
    <row r="68" spans="2:6" ht="14.25">
      <c r="B68" s="16"/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5:6" ht="14.25">
      <c r="E73" s="5"/>
      <c r="F73" s="5"/>
    </row>
    <row r="74" spans="5:6" ht="14.25">
      <c r="E74" s="25"/>
      <c r="F74" s="25"/>
    </row>
    <row r="75" spans="5:6" ht="14.25">
      <c r="E75" s="5"/>
      <c r="F75" s="5"/>
    </row>
    <row r="76" spans="2:6" ht="14.25">
      <c r="B76" s="16"/>
      <c r="E76" s="1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</sheetData>
  <mergeCells count="2">
    <mergeCell ref="B2:H2"/>
    <mergeCell ref="B1:H1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Hexza</cp:lastModifiedBy>
  <cp:lastPrinted>2004-06-12T02:17:47Z</cp:lastPrinted>
  <dcterms:created xsi:type="dcterms:W3CDTF">1999-03-13T03:06:08Z</dcterms:created>
  <dcterms:modified xsi:type="dcterms:W3CDTF">2004-06-22T06:27:22Z</dcterms:modified>
  <cp:category/>
  <cp:version/>
  <cp:contentType/>
  <cp:contentStatus/>
</cp:coreProperties>
</file>